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3645" windowWidth="14580" windowHeight="5055" tabRatio="656" activeTab="0"/>
  </bookViews>
  <sheets>
    <sheet name="Product Profitability" sheetId="1" r:id="rId1"/>
    <sheet name="Summary Metrics" sheetId="2" r:id="rId2"/>
  </sheets>
  <definedNames>
    <definedName name="Base_Data_Input_Page">#REF!</definedName>
    <definedName name="Benefits_Realized">'Product Profitability'!#REF!</definedName>
    <definedName name="Cash___ROI_Statement">'Product Profitability'!#REF!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'Product Profitability'!#REF!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'Product Profitability'!#REF!</definedName>
    <definedName name="Operating_Expense_Factor">#REF!</definedName>
    <definedName name="Payback__years">'Product Profitability'!#REF!</definedName>
    <definedName name="_xlnm.Print_Area" localSheetId="0">'Product Profitability'!$B$1:$H$76</definedName>
    <definedName name="Reduce_Turnover_of_Top_Performers">#REF!</definedName>
    <definedName name="Reduce_Turnover_Timely_Compensation_Review_Increase_Utilization">#REF!</definedName>
    <definedName name="ROI">'Product Profitability'!#REF!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<sst xmlns="http://schemas.openxmlformats.org/spreadsheetml/2006/main" count="58" uniqueCount="39">
  <si>
    <t>Q1</t>
  </si>
  <si>
    <t>Product Profitability Analysis</t>
  </si>
  <si>
    <t>Q2</t>
  </si>
  <si>
    <t>Q3</t>
  </si>
  <si>
    <t>Q4</t>
  </si>
  <si>
    <t>Annual</t>
  </si>
  <si>
    <t>Production</t>
  </si>
  <si>
    <t>Units sold</t>
  </si>
  <si>
    <t>Product revenue</t>
  </si>
  <si>
    <t>Material costs</t>
  </si>
  <si>
    <t>Labor costs</t>
  </si>
  <si>
    <t>Logistics costs</t>
  </si>
  <si>
    <t>Other direct costs</t>
  </si>
  <si>
    <t>Total cost of goods sold</t>
  </si>
  <si>
    <t>Gross margin</t>
  </si>
  <si>
    <t>Margin contribution percentage</t>
  </si>
  <si>
    <t>Product marketing</t>
  </si>
  <si>
    <t>Other indirect product costs</t>
  </si>
  <si>
    <t>Material cost per unit produced</t>
  </si>
  <si>
    <t>Labor cost per unit produced</t>
  </si>
  <si>
    <t>Quarterly product profit (loss)</t>
  </si>
  <si>
    <t>Inventory Movement</t>
  </si>
  <si>
    <t>Profitability Analysis</t>
  </si>
  <si>
    <t>Cost of Goods Sold</t>
  </si>
  <si>
    <t>Indirect Product Costs</t>
  </si>
  <si>
    <t>Summary Metrics</t>
  </si>
  <si>
    <t xml:space="preserve"> </t>
  </si>
  <si>
    <t>[Company Name]</t>
  </si>
  <si>
    <t>[Date]</t>
  </si>
  <si>
    <t>[Product Name]</t>
  </si>
  <si>
    <t>Average sales price per unit sold</t>
  </si>
  <si>
    <t>Dark gray cells will be calculated for you. You do not need to enter anything into them.</t>
  </si>
  <si>
    <t>Total other product costs</t>
  </si>
  <si>
    <t xml:space="preserve">Q1   </t>
  </si>
  <si>
    <t xml:space="preserve">Q2   </t>
  </si>
  <si>
    <t xml:space="preserve">Q3   </t>
  </si>
  <si>
    <t xml:space="preserve">Q4   </t>
  </si>
  <si>
    <t>Number of units in inventory—Beginning of period</t>
  </si>
  <si>
    <t>Number of units in inventory—End of period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</si>
</sst>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h:mm:ss\ AM/PM"/>
    <numFmt numFmtId="203" formatCode="[$-409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left" indent="1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 indent="1"/>
    </xf>
    <xf numFmtId="0" fontId="9" fillId="0" borderId="1" xfId="0" applyFont="1" applyFill="1" applyBorder="1" applyAlignment="1">
      <alignment/>
    </xf>
    <xf numFmtId="38" fontId="7" fillId="2" borderId="3" xfId="0" applyNumberFormat="1" applyFont="1" applyFill="1" applyBorder="1" applyAlignment="1">
      <alignment horizontal="right"/>
    </xf>
    <xf numFmtId="38" fontId="7" fillId="2" borderId="4" xfId="0" applyNumberFormat="1" applyFont="1" applyFill="1" applyBorder="1" applyAlignment="1">
      <alignment horizontal="right"/>
    </xf>
    <xf numFmtId="38" fontId="8" fillId="3" borderId="3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right" vertical="center"/>
    </xf>
    <xf numFmtId="6" fontId="7" fillId="4" borderId="6" xfId="0" applyNumberFormat="1" applyFont="1" applyFill="1" applyBorder="1" applyAlignment="1">
      <alignment horizontal="right" vertical="center"/>
    </xf>
    <xf numFmtId="38" fontId="8" fillId="3" borderId="0" xfId="0" applyNumberFormat="1" applyFont="1" applyFill="1" applyBorder="1" applyAlignment="1">
      <alignment horizontal="right"/>
    </xf>
    <xf numFmtId="38" fontId="8" fillId="3" borderId="7" xfId="0" applyNumberFormat="1" applyFont="1" applyFill="1" applyBorder="1" applyAlignment="1">
      <alignment horizontal="right"/>
    </xf>
    <xf numFmtId="38" fontId="7" fillId="2" borderId="0" xfId="0" applyNumberFormat="1" applyFont="1" applyFill="1" applyBorder="1" applyAlignment="1">
      <alignment horizontal="right"/>
    </xf>
    <xf numFmtId="38" fontId="7" fillId="2" borderId="8" xfId="0" applyNumberFormat="1" applyFont="1" applyFill="1" applyBorder="1" applyAlignment="1">
      <alignment horizontal="right"/>
    </xf>
    <xf numFmtId="38" fontId="8" fillId="3" borderId="9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left"/>
    </xf>
    <xf numFmtId="0" fontId="7" fillId="5" borderId="3" xfId="0" applyNumberFormat="1" applyFont="1" applyFill="1" applyBorder="1" applyAlignment="1">
      <alignment horizontal="right"/>
    </xf>
    <xf numFmtId="0" fontId="7" fillId="5" borderId="0" xfId="0" applyNumberFormat="1" applyFont="1" applyFill="1" applyBorder="1" applyAlignment="1">
      <alignment horizontal="right"/>
    </xf>
    <xf numFmtId="6" fontId="7" fillId="5" borderId="7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6" fontId="7" fillId="2" borderId="3" xfId="0" applyNumberFormat="1" applyFont="1" applyFill="1" applyBorder="1" applyAlignment="1">
      <alignment horizontal="right"/>
    </xf>
    <xf numFmtId="6" fontId="7" fillId="2" borderId="0" xfId="0" applyNumberFormat="1" applyFont="1" applyFill="1" applyBorder="1" applyAlignment="1">
      <alignment horizontal="right"/>
    </xf>
    <xf numFmtId="6" fontId="8" fillId="3" borderId="7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/>
    </xf>
    <xf numFmtId="49" fontId="1" fillId="2" borderId="0" xfId="0" applyNumberFormat="1" applyFont="1" applyFill="1" applyAlignment="1">
      <alignment horizontal="right" vertical="center"/>
    </xf>
    <xf numFmtId="201" fontId="1" fillId="2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right"/>
    </xf>
    <xf numFmtId="201" fontId="1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2" borderId="3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0" fontId="8" fillId="2" borderId="7" xfId="0" applyNumberFormat="1" applyFont="1" applyFill="1" applyBorder="1" applyAlignment="1">
      <alignment horizontal="right"/>
    </xf>
    <xf numFmtId="6" fontId="8" fillId="2" borderId="7" xfId="0" applyNumberFormat="1" applyFont="1" applyFill="1" applyBorder="1" applyAlignment="1">
      <alignment horizontal="right"/>
    </xf>
    <xf numFmtId="6" fontId="8" fillId="3" borderId="3" xfId="0" applyNumberFormat="1" applyFont="1" applyFill="1" applyBorder="1" applyAlignment="1">
      <alignment horizontal="right"/>
    </xf>
    <xf numFmtId="6" fontId="8" fillId="3" borderId="0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169" fontId="8" fillId="3" borderId="3" xfId="0" applyNumberFormat="1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6" fontId="7" fillId="2" borderId="7" xfId="0" applyNumberFormat="1" applyFont="1" applyFill="1" applyBorder="1" applyAlignment="1">
      <alignment horizontal="right"/>
    </xf>
    <xf numFmtId="6" fontId="8" fillId="2" borderId="3" xfId="0" applyNumberFormat="1" applyFont="1" applyFill="1" applyBorder="1" applyAlignment="1">
      <alignment horizontal="right"/>
    </xf>
    <xf numFmtId="6" fontId="8" fillId="2" borderId="0" xfId="0" applyNumberFormat="1" applyFont="1" applyFill="1" applyBorder="1" applyAlignment="1">
      <alignment horizontal="right"/>
    </xf>
    <xf numFmtId="6" fontId="8" fillId="0" borderId="3" xfId="0" applyNumberFormat="1" applyFont="1" applyFill="1" applyBorder="1" applyAlignment="1">
      <alignment horizontal="right"/>
    </xf>
    <xf numFmtId="6" fontId="8" fillId="0" borderId="0" xfId="0" applyNumberFormat="1" applyFont="1" applyFill="1" applyBorder="1" applyAlignment="1">
      <alignment horizontal="right"/>
    </xf>
    <xf numFmtId="6" fontId="8" fillId="0" borderId="7" xfId="0" applyNumberFormat="1" applyFont="1" applyFill="1" applyBorder="1" applyAlignment="1">
      <alignment horizontal="right"/>
    </xf>
    <xf numFmtId="8" fontId="8" fillId="3" borderId="3" xfId="0" applyNumberFormat="1" applyFont="1" applyFill="1" applyBorder="1" applyAlignment="1">
      <alignment horizontal="right"/>
    </xf>
    <xf numFmtId="8" fontId="8" fillId="3" borderId="0" xfId="0" applyNumberFormat="1" applyFont="1" applyFill="1" applyBorder="1" applyAlignment="1">
      <alignment horizontal="right"/>
    </xf>
    <xf numFmtId="8" fontId="8" fillId="3" borderId="7" xfId="0" applyNumberFormat="1" applyFont="1" applyFill="1" applyBorder="1" applyAlignment="1">
      <alignment horizontal="right"/>
    </xf>
    <xf numFmtId="6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7" fillId="5" borderId="3" xfId="0" applyNumberFormat="1" applyFont="1" applyFill="1" applyBorder="1" applyAlignment="1">
      <alignment horizontal="right" indent="1"/>
    </xf>
    <xf numFmtId="0" fontId="7" fillId="5" borderId="0" xfId="0" applyNumberFormat="1" applyFont="1" applyFill="1" applyBorder="1" applyAlignment="1">
      <alignment horizontal="right" indent="1"/>
    </xf>
    <xf numFmtId="6" fontId="7" fillId="5" borderId="7" xfId="0" applyNumberFormat="1" applyFont="1" applyFill="1" applyBorder="1" applyAlignment="1">
      <alignment horizontal="right" indent="1"/>
    </xf>
    <xf numFmtId="0" fontId="9" fillId="2" borderId="1" xfId="0" applyNumberFormat="1" applyFont="1" applyFill="1" applyBorder="1" applyAlignment="1">
      <alignment horizontal="left" indent="1"/>
    </xf>
    <xf numFmtId="14" fontId="5" fillId="2" borderId="0" xfId="0" applyNumberFormat="1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Summary Metrics per Quarter</a:t>
            </a:r>
          </a:p>
        </c:rich>
      </c:tx>
      <c:layout>
        <c:manualLayout>
          <c:xMode val="factor"/>
          <c:yMode val="factor"/>
          <c:x val="-0.001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335"/>
          <c:w val="0.731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'Product Profitability'!$B$35</c:f>
              <c:strCache>
                <c:ptCount val="1"/>
                <c:pt idx="0">
                  <c:v>Average sales price per unit sold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 Profitability'!$C$7:$G$7</c:f>
              <c:strCache>
                <c:ptCount val="5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</c:strCache>
            </c:strRef>
          </c:cat>
          <c:val>
            <c:numRef>
              <c:f>'Product Profitability'!$C$35:$G$35</c:f>
              <c:numCache>
                <c:ptCount val="5"/>
                <c:pt idx="0">
                  <c:v>500</c:v>
                </c:pt>
                <c:pt idx="1">
                  <c:v>708.3333333333334</c:v>
                </c:pt>
                <c:pt idx="2">
                  <c:v>570</c:v>
                </c:pt>
                <c:pt idx="3">
                  <c:v>526.6666666666666</c:v>
                </c:pt>
                <c:pt idx="4">
                  <c:v>567.9245283018868</c:v>
                </c:pt>
              </c:numCache>
            </c:numRef>
          </c:val>
        </c:ser>
        <c:ser>
          <c:idx val="1"/>
          <c:order val="1"/>
          <c:tx>
            <c:strRef>
              <c:f>'Product Profitability'!$B$36</c:f>
              <c:strCache>
                <c:ptCount val="1"/>
                <c:pt idx="0">
                  <c:v>Material cost per unit produced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 Profitability'!$C$7:$G$7</c:f>
              <c:strCache>
                <c:ptCount val="5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</c:strCache>
            </c:strRef>
          </c:cat>
          <c:val>
            <c:numRef>
              <c:f>'Product Profitability'!$C$36:$G$36</c:f>
              <c:numCache>
                <c:ptCount val="5"/>
                <c:pt idx="0">
                  <c:v>128.57142857142858</c:v>
                </c:pt>
                <c:pt idx="1">
                  <c:v>100</c:v>
                </c:pt>
                <c:pt idx="2">
                  <c:v>100</c:v>
                </c:pt>
                <c:pt idx="3">
                  <c:v>125</c:v>
                </c:pt>
                <c:pt idx="4">
                  <c:v>112.06896551724138</c:v>
                </c:pt>
              </c:numCache>
            </c:numRef>
          </c:val>
        </c:ser>
        <c:ser>
          <c:idx val="2"/>
          <c:order val="2"/>
          <c:tx>
            <c:strRef>
              <c:f>'Product Profitability'!$B$37</c:f>
              <c:strCache>
                <c:ptCount val="1"/>
                <c:pt idx="0">
                  <c:v>Labor cost per unit produced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 Profitability'!$C$7:$G$7</c:f>
              <c:strCache>
                <c:ptCount val="5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</c:strCache>
            </c:strRef>
          </c:cat>
          <c:val>
            <c:numRef>
              <c:f>'Product Profitability'!$C$37:$G$37</c:f>
              <c:numCache>
                <c:ptCount val="5"/>
                <c:pt idx="0">
                  <c:v>171.42857142857142</c:v>
                </c:pt>
                <c:pt idx="1">
                  <c:v>150</c:v>
                </c:pt>
                <c:pt idx="2">
                  <c:v>143.75</c:v>
                </c:pt>
                <c:pt idx="3">
                  <c:v>183.33333333333334</c:v>
                </c:pt>
                <c:pt idx="4">
                  <c:v>160.3448275862069</c:v>
                </c:pt>
              </c:numCache>
            </c:numRef>
          </c:val>
        </c:ser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86825"/>
          <c:w val="0.75625"/>
          <c:h val="0.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  <pageSetUpPr fitToPage="1"/>
  </sheetPr>
  <dimension ref="B1:G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49.140625" style="1" customWidth="1"/>
    <col min="3" max="3" width="17.421875" style="63" customWidth="1"/>
    <col min="4" max="5" width="16.28125" style="63" bestFit="1" customWidth="1"/>
    <col min="6" max="7" width="16.28125" style="63" customWidth="1"/>
    <col min="8" max="8" width="15.7109375" style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2:7" s="25" customFormat="1" ht="15.75">
      <c r="B1" s="24" t="s">
        <v>27</v>
      </c>
      <c r="C1" s="31"/>
      <c r="D1" s="32"/>
      <c r="E1" s="33"/>
      <c r="F1" s="33"/>
      <c r="G1" s="33"/>
    </row>
    <row r="2" spans="2:7" s="25" customFormat="1" ht="15.75">
      <c r="B2" s="24" t="s">
        <v>1</v>
      </c>
      <c r="C2" s="31"/>
      <c r="D2" s="32"/>
      <c r="E2" s="33"/>
      <c r="F2" s="33"/>
      <c r="G2" s="33"/>
    </row>
    <row r="3" spans="2:7" s="25" customFormat="1" ht="12.75" customHeight="1">
      <c r="B3" s="70" t="s">
        <v>28</v>
      </c>
      <c r="C3" s="31"/>
      <c r="D3" s="32"/>
      <c r="E3" s="33"/>
      <c r="F3" s="33"/>
      <c r="G3" s="33"/>
    </row>
    <row r="4" spans="2:7" ht="13.5" customHeight="1">
      <c r="B4" s="3"/>
      <c r="C4" s="34"/>
      <c r="D4" s="35"/>
      <c r="E4" s="36"/>
      <c r="F4" s="36"/>
      <c r="G4" s="36"/>
    </row>
    <row r="5" spans="2:7" ht="13.5" customHeight="1">
      <c r="B5" s="65" t="s">
        <v>31</v>
      </c>
      <c r="C5" s="64"/>
      <c r="D5" s="64"/>
      <c r="E5" s="36"/>
      <c r="F5" s="36"/>
      <c r="G5" s="36"/>
    </row>
    <row r="6" spans="2:7" ht="13.5" customHeight="1" thickBot="1">
      <c r="B6" s="2"/>
      <c r="C6" s="36"/>
      <c r="D6" s="36"/>
      <c r="E6" s="36"/>
      <c r="F6" s="36"/>
      <c r="G6" s="36"/>
    </row>
    <row r="7" spans="2:7" ht="19.5" customHeight="1">
      <c r="B7" s="23" t="s">
        <v>29</v>
      </c>
      <c r="C7" s="12" t="s">
        <v>26</v>
      </c>
      <c r="D7" s="12" t="s">
        <v>26</v>
      </c>
      <c r="E7" s="12" t="s">
        <v>26</v>
      </c>
      <c r="F7" s="12" t="s">
        <v>26</v>
      </c>
      <c r="G7" s="13" t="s">
        <v>26</v>
      </c>
    </row>
    <row r="8" spans="2:7" ht="15">
      <c r="B8" s="19" t="s">
        <v>21</v>
      </c>
      <c r="C8" s="66" t="s">
        <v>0</v>
      </c>
      <c r="D8" s="67" t="s">
        <v>2</v>
      </c>
      <c r="E8" s="67" t="s">
        <v>3</v>
      </c>
      <c r="F8" s="67" t="s">
        <v>4</v>
      </c>
      <c r="G8" s="68" t="s">
        <v>5</v>
      </c>
    </row>
    <row r="9" spans="2:7" ht="15">
      <c r="B9" s="69" t="s">
        <v>37</v>
      </c>
      <c r="C9" s="9">
        <v>1200</v>
      </c>
      <c r="D9" s="14">
        <f>+C12</f>
        <v>1100</v>
      </c>
      <c r="E9" s="14">
        <f>+D12</f>
        <v>1300</v>
      </c>
      <c r="F9" s="14">
        <f>+E12</f>
        <v>1600</v>
      </c>
      <c r="G9" s="15">
        <f>+C9</f>
        <v>1200</v>
      </c>
    </row>
    <row r="10" spans="2:7" ht="15">
      <c r="B10" s="69" t="s">
        <v>6</v>
      </c>
      <c r="C10" s="9">
        <v>700</v>
      </c>
      <c r="D10" s="16">
        <v>800</v>
      </c>
      <c r="E10" s="16">
        <v>800</v>
      </c>
      <c r="F10" s="16">
        <v>600</v>
      </c>
      <c r="G10" s="15">
        <f>SUM(C10:F10)</f>
        <v>2900</v>
      </c>
    </row>
    <row r="11" spans="2:7" ht="15">
      <c r="B11" s="69" t="s">
        <v>7</v>
      </c>
      <c r="C11" s="9">
        <v>800</v>
      </c>
      <c r="D11" s="16">
        <v>600</v>
      </c>
      <c r="E11" s="16">
        <v>500</v>
      </c>
      <c r="F11" s="16">
        <v>750</v>
      </c>
      <c r="G11" s="15">
        <f>SUM(C11:F11)</f>
        <v>2650</v>
      </c>
    </row>
    <row r="12" spans="2:7" ht="14.25">
      <c r="B12" s="69" t="s">
        <v>38</v>
      </c>
      <c r="C12" s="11">
        <f>SUM(C9:C10)-C11</f>
        <v>1100</v>
      </c>
      <c r="D12" s="14">
        <f>SUM(D9:D10)-D11</f>
        <v>1300</v>
      </c>
      <c r="E12" s="14">
        <f>SUM(E9:E10)-E11</f>
        <v>1600</v>
      </c>
      <c r="F12" s="14">
        <f>SUM(F9:F10)-F11</f>
        <v>1450</v>
      </c>
      <c r="G12" s="15">
        <f>SUM(G9:G10)-G11</f>
        <v>1450</v>
      </c>
    </row>
    <row r="13" spans="2:7" ht="14.25">
      <c r="B13" s="69"/>
      <c r="C13" s="37"/>
      <c r="D13" s="38"/>
      <c r="E13" s="38"/>
      <c r="F13" s="38"/>
      <c r="G13" s="39"/>
    </row>
    <row r="14" spans="2:7" ht="15">
      <c r="B14" s="19" t="s">
        <v>22</v>
      </c>
      <c r="C14" s="20" t="s">
        <v>33</v>
      </c>
      <c r="D14" s="21" t="s">
        <v>34</v>
      </c>
      <c r="E14" s="21" t="s">
        <v>35</v>
      </c>
      <c r="F14" s="21" t="s">
        <v>36</v>
      </c>
      <c r="G14" s="22"/>
    </row>
    <row r="15" spans="2:7" ht="15">
      <c r="B15" s="69" t="s">
        <v>8</v>
      </c>
      <c r="C15" s="26">
        <v>400000</v>
      </c>
      <c r="D15" s="27">
        <v>425000</v>
      </c>
      <c r="E15" s="27">
        <v>285000</v>
      </c>
      <c r="F15" s="27">
        <v>395000</v>
      </c>
      <c r="G15" s="28">
        <f>SUM(C15:F15)</f>
        <v>1505000</v>
      </c>
    </row>
    <row r="16" spans="2:7" ht="15">
      <c r="B16" s="4"/>
      <c r="C16" s="26"/>
      <c r="D16" s="27"/>
      <c r="E16" s="27"/>
      <c r="F16" s="27"/>
      <c r="G16" s="40"/>
    </row>
    <row r="17" spans="2:7" ht="15">
      <c r="B17" s="29" t="s">
        <v>23</v>
      </c>
      <c r="C17" s="66" t="s">
        <v>0</v>
      </c>
      <c r="D17" s="67" t="s">
        <v>2</v>
      </c>
      <c r="E17" s="67" t="s">
        <v>3</v>
      </c>
      <c r="F17" s="67" t="s">
        <v>4</v>
      </c>
      <c r="G17" s="68" t="s">
        <v>5</v>
      </c>
    </row>
    <row r="18" spans="2:7" ht="15">
      <c r="B18" s="4" t="s">
        <v>9</v>
      </c>
      <c r="C18" s="26">
        <v>90000</v>
      </c>
      <c r="D18" s="27">
        <v>80000</v>
      </c>
      <c r="E18" s="27">
        <v>80000</v>
      </c>
      <c r="F18" s="27">
        <v>75000</v>
      </c>
      <c r="G18" s="28">
        <f>SUM(C18:F18)</f>
        <v>325000</v>
      </c>
    </row>
    <row r="19" spans="2:7" ht="15">
      <c r="B19" s="4" t="s">
        <v>10</v>
      </c>
      <c r="C19" s="9">
        <v>120000</v>
      </c>
      <c r="D19" s="16">
        <v>120000</v>
      </c>
      <c r="E19" s="16">
        <v>115000</v>
      </c>
      <c r="F19" s="16">
        <v>110000</v>
      </c>
      <c r="G19" s="15">
        <f>SUM(C19:F19)</f>
        <v>465000</v>
      </c>
    </row>
    <row r="20" spans="2:7" ht="15">
      <c r="B20" s="4" t="s">
        <v>11</v>
      </c>
      <c r="C20" s="9">
        <v>45000</v>
      </c>
      <c r="D20" s="16">
        <v>40000</v>
      </c>
      <c r="E20" s="16">
        <v>35000</v>
      </c>
      <c r="F20" s="16">
        <v>45000</v>
      </c>
      <c r="G20" s="15">
        <f>SUM(C20:F20)</f>
        <v>165000</v>
      </c>
    </row>
    <row r="21" spans="2:7" ht="15">
      <c r="B21" s="4" t="s">
        <v>12</v>
      </c>
      <c r="C21" s="10">
        <v>0</v>
      </c>
      <c r="D21" s="17">
        <v>0</v>
      </c>
      <c r="E21" s="17">
        <v>0</v>
      </c>
      <c r="F21" s="17">
        <v>0</v>
      </c>
      <c r="G21" s="18">
        <f>SUM(C21:F21)</f>
        <v>0</v>
      </c>
    </row>
    <row r="22" spans="2:7" ht="14.25">
      <c r="B22" s="6" t="s">
        <v>13</v>
      </c>
      <c r="C22" s="41">
        <f>SUM(C18:C21)</f>
        <v>255000</v>
      </c>
      <c r="D22" s="42">
        <f>SUM(D18:D21)</f>
        <v>240000</v>
      </c>
      <c r="E22" s="42">
        <f>SUM(E18:E21)</f>
        <v>230000</v>
      </c>
      <c r="F22" s="42">
        <f>SUM(F18:F21)</f>
        <v>230000</v>
      </c>
      <c r="G22" s="28">
        <f>SUM(G18:G21)</f>
        <v>955000</v>
      </c>
    </row>
    <row r="23" spans="2:7" ht="15">
      <c r="B23" s="4"/>
      <c r="C23" s="43"/>
      <c r="D23" s="44"/>
      <c r="E23" s="44"/>
      <c r="F23" s="44"/>
      <c r="G23" s="45"/>
    </row>
    <row r="24" spans="2:7" ht="14.25">
      <c r="B24" s="5" t="s">
        <v>14</v>
      </c>
      <c r="C24" s="41">
        <f>+C15-C22</f>
        <v>145000</v>
      </c>
      <c r="D24" s="42">
        <f>+D15-D22</f>
        <v>185000</v>
      </c>
      <c r="E24" s="42">
        <f>+E15-E22</f>
        <v>55000</v>
      </c>
      <c r="F24" s="42">
        <f>+F15-F22</f>
        <v>165000</v>
      </c>
      <c r="G24" s="28">
        <f>SUM(C24:F24)</f>
        <v>550000</v>
      </c>
    </row>
    <row r="25" spans="2:7" ht="14.25">
      <c r="B25" s="5" t="s">
        <v>15</v>
      </c>
      <c r="C25" s="46">
        <f>MAX(0,MIN(1,C24/C15))</f>
        <v>0.3625</v>
      </c>
      <c r="D25" s="47">
        <f>MAX(0,MIN(1,D24/D15))</f>
        <v>0.43529411764705883</v>
      </c>
      <c r="E25" s="47">
        <f>MAX(0,MIN(1,E24/E15))</f>
        <v>0.19298245614035087</v>
      </c>
      <c r="F25" s="47">
        <f>MAX(0,MIN(1,F24/F15))</f>
        <v>0.4177215189873418</v>
      </c>
      <c r="G25" s="47">
        <f>MAX(0,MIN(1,G24/G15))</f>
        <v>0.3654485049833887</v>
      </c>
    </row>
    <row r="26" spans="2:7" ht="15">
      <c r="B26" s="5"/>
      <c r="C26" s="48"/>
      <c r="D26" s="49"/>
      <c r="E26" s="49"/>
      <c r="F26" s="49"/>
      <c r="G26" s="50"/>
    </row>
    <row r="27" spans="2:7" ht="15">
      <c r="B27" s="30" t="s">
        <v>24</v>
      </c>
      <c r="C27" s="66" t="s">
        <v>0</v>
      </c>
      <c r="D27" s="67" t="s">
        <v>2</v>
      </c>
      <c r="E27" s="67" t="s">
        <v>3</v>
      </c>
      <c r="F27" s="67" t="s">
        <v>4</v>
      </c>
      <c r="G27" s="68" t="s">
        <v>5</v>
      </c>
    </row>
    <row r="28" spans="2:7" ht="15">
      <c r="B28" s="4" t="s">
        <v>16</v>
      </c>
      <c r="C28" s="26">
        <v>60000</v>
      </c>
      <c r="D28" s="27">
        <v>60000</v>
      </c>
      <c r="E28" s="27">
        <v>60000</v>
      </c>
      <c r="F28" s="27">
        <v>60000</v>
      </c>
      <c r="G28" s="28">
        <f>SUM(C28:F28)</f>
        <v>240000</v>
      </c>
    </row>
    <row r="29" spans="2:7" ht="15">
      <c r="B29" s="4" t="s">
        <v>17</v>
      </c>
      <c r="C29" s="10">
        <v>25000</v>
      </c>
      <c r="D29" s="17">
        <v>25000</v>
      </c>
      <c r="E29" s="17">
        <v>25000</v>
      </c>
      <c r="F29" s="17">
        <v>30000</v>
      </c>
      <c r="G29" s="18">
        <f>SUM(C29:F29)</f>
        <v>105000</v>
      </c>
    </row>
    <row r="30" spans="2:7" ht="14.25">
      <c r="B30" s="6" t="s">
        <v>32</v>
      </c>
      <c r="C30" s="41">
        <f>SUM(C28:C29)</f>
        <v>85000</v>
      </c>
      <c r="D30" s="42">
        <f>SUM(D28:D29)</f>
        <v>85000</v>
      </c>
      <c r="E30" s="42">
        <f>SUM(E28:E29)</f>
        <v>85000</v>
      </c>
      <c r="F30" s="42">
        <f>SUM(F28:F29)</f>
        <v>90000</v>
      </c>
      <c r="G30" s="28">
        <f>SUM(G28:G29)</f>
        <v>345000</v>
      </c>
    </row>
    <row r="31" spans="2:7" ht="14.25">
      <c r="B31" s="5"/>
      <c r="C31" s="51"/>
      <c r="D31" s="52"/>
      <c r="E31" s="52"/>
      <c r="F31" s="52"/>
      <c r="G31" s="40"/>
    </row>
    <row r="32" spans="2:7" ht="14.25">
      <c r="B32" s="5" t="s">
        <v>20</v>
      </c>
      <c r="C32" s="41">
        <f>+C24-C30</f>
        <v>60000</v>
      </c>
      <c r="D32" s="42">
        <f>+D24-D30</f>
        <v>100000</v>
      </c>
      <c r="E32" s="42">
        <f>+E24-E30</f>
        <v>-30000</v>
      </c>
      <c r="F32" s="42">
        <f>+F24-F30</f>
        <v>75000</v>
      </c>
      <c r="G32" s="28">
        <f>+G24-G30</f>
        <v>205000</v>
      </c>
    </row>
    <row r="33" spans="2:7" ht="14.25">
      <c r="B33" s="8"/>
      <c r="C33" s="53"/>
      <c r="D33" s="54"/>
      <c r="E33" s="54"/>
      <c r="F33" s="54"/>
      <c r="G33" s="55"/>
    </row>
    <row r="34" spans="2:7" ht="15">
      <c r="B34" s="29" t="s">
        <v>25</v>
      </c>
      <c r="C34" s="66" t="s">
        <v>0</v>
      </c>
      <c r="D34" s="67" t="s">
        <v>2</v>
      </c>
      <c r="E34" s="67" t="s">
        <v>3</v>
      </c>
      <c r="F34" s="67" t="s">
        <v>4</v>
      </c>
      <c r="G34" s="68" t="s">
        <v>5</v>
      </c>
    </row>
    <row r="35" spans="2:7" ht="14.25">
      <c r="B35" s="4" t="s">
        <v>30</v>
      </c>
      <c r="C35" s="56">
        <f>+C15/C11</f>
        <v>500</v>
      </c>
      <c r="D35" s="57">
        <f>+D15/D11</f>
        <v>708.3333333333334</v>
      </c>
      <c r="E35" s="57">
        <f>+E15/E11</f>
        <v>570</v>
      </c>
      <c r="F35" s="57">
        <f>+F15/F11</f>
        <v>526.6666666666666</v>
      </c>
      <c r="G35" s="58">
        <f>+G15/G11</f>
        <v>567.9245283018868</v>
      </c>
    </row>
    <row r="36" spans="2:7" ht="14.25">
      <c r="B36" s="4" t="s">
        <v>18</v>
      </c>
      <c r="C36" s="56">
        <f>+C18/C10</f>
        <v>128.57142857142858</v>
      </c>
      <c r="D36" s="57">
        <f>+D18/D10</f>
        <v>100</v>
      </c>
      <c r="E36" s="57">
        <f>+E18/E10</f>
        <v>100</v>
      </c>
      <c r="F36" s="57">
        <f>+F18/F10</f>
        <v>125</v>
      </c>
      <c r="G36" s="58">
        <f>+G18/G10</f>
        <v>112.06896551724138</v>
      </c>
    </row>
    <row r="37" spans="2:7" ht="14.25">
      <c r="B37" s="4" t="s">
        <v>19</v>
      </c>
      <c r="C37" s="56">
        <f>+C19/C10</f>
        <v>171.42857142857142</v>
      </c>
      <c r="D37" s="57">
        <f>+D19/D10</f>
        <v>150</v>
      </c>
      <c r="E37" s="57">
        <f>+E19/E10</f>
        <v>143.75</v>
      </c>
      <c r="F37" s="57">
        <f>+F19/F10</f>
        <v>183.33333333333334</v>
      </c>
      <c r="G37" s="58">
        <f>+G19/G10</f>
        <v>160.3448275862069</v>
      </c>
    </row>
    <row r="38" spans="2:7" ht="15" thickBot="1">
      <c r="B38" s="7"/>
      <c r="C38" s="59"/>
      <c r="D38" s="60"/>
      <c r="E38" s="60"/>
      <c r="F38" s="60"/>
      <c r="G38" s="61"/>
    </row>
    <row r="39" ht="15">
      <c r="C39" s="62"/>
    </row>
    <row r="40" ht="15">
      <c r="C40" s="62"/>
    </row>
    <row r="41" ht="15">
      <c r="C41" s="62"/>
    </row>
    <row r="43" ht="15">
      <c r="C43" s="62"/>
    </row>
    <row r="44" ht="15">
      <c r="C44" s="62"/>
    </row>
  </sheetData>
  <printOptions horizontalCentered="1"/>
  <pageMargins left="0.75" right="0.75" top="0.51" bottom="0.25" header="0.5" footer="0.5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2004-10-11T21:45:00Z</cp:lastPrinted>
  <dcterms:created xsi:type="dcterms:W3CDTF">2000-04-26T18:30:49Z</dcterms:created>
  <dcterms:modified xsi:type="dcterms:W3CDTF">2005-01-21T21:34:58Z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TC011728321033</vt:lpwstr>
  </property>
</Properties>
</file>